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gif" ContentType="image/gif"/>
  <Override PartName="/xl/media/image2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ulka" sheetId="1" state="visible" r:id="rId2"/>
    <sheet name="Body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<sst xmlns="http://schemas.openxmlformats.org/spreadsheetml/2006/main" count="168" uniqueCount="42">
  <si>
    <t xml:space="preserve">Moravskoslezský klub chovatelů collií a sheltií, z.s.</t>
  </si>
  <si>
    <t xml:space="preserve">                 TOP výstavní veterán roku</t>
  </si>
  <si>
    <t xml:space="preserve">oblastní</t>
  </si>
  <si>
    <t xml:space="preserve">krajská</t>
  </si>
  <si>
    <t xml:space="preserve">Jméno psa:</t>
  </si>
  <si>
    <t xml:space="preserve">V1</t>
  </si>
  <si>
    <t xml:space="preserve">Kolie dlouhosrstá</t>
  </si>
  <si>
    <t xml:space="preserve">BOV</t>
  </si>
  <si>
    <t xml:space="preserve">BOS</t>
  </si>
  <si>
    <t xml:space="preserve">národní</t>
  </si>
  <si>
    <t xml:space="preserve">Plemeno:</t>
  </si>
  <si>
    <t xml:space="preserve">nevybráno</t>
  </si>
  <si>
    <t xml:space="preserve">V2</t>
  </si>
  <si>
    <t xml:space="preserve">Kolie krátkosrstá</t>
  </si>
  <si>
    <t xml:space="preserve">BOB</t>
  </si>
  <si>
    <t xml:space="preserve">mezinárodní</t>
  </si>
  <si>
    <t xml:space="preserve">Číslo zápisu:</t>
  </si>
  <si>
    <t xml:space="preserve">V3</t>
  </si>
  <si>
    <t xml:space="preserve">Šeltie</t>
  </si>
  <si>
    <t xml:space="preserve">klubová</t>
  </si>
  <si>
    <t xml:space="preserve">Majitel psa:</t>
  </si>
  <si>
    <t xml:space="preserve">V4</t>
  </si>
  <si>
    <t xml:space="preserve">speciální</t>
  </si>
  <si>
    <t xml:space="preserve">Telefon:</t>
  </si>
  <si>
    <t xml:space="preserve">evropská</t>
  </si>
  <si>
    <t xml:space="preserve">E-mail:</t>
  </si>
  <si>
    <t xml:space="preserve">světová</t>
  </si>
  <si>
    <t xml:space="preserve">Datum výstavy</t>
  </si>
  <si>
    <t xml:space="preserve">Druh výstavy</t>
  </si>
  <si>
    <t xml:space="preserve">Místo výstavy</t>
  </si>
  <si>
    <t xml:space="preserve">Třída</t>
  </si>
  <si>
    <t xml:space="preserve">Pořadí</t>
  </si>
  <si>
    <t xml:space="preserve">Titul</t>
  </si>
  <si>
    <t xml:space="preserve">Další titul</t>
  </si>
  <si>
    <t xml:space="preserve">Body za pořadí</t>
  </si>
  <si>
    <t xml:space="preserve">Body za tituly</t>
  </si>
  <si>
    <t xml:space="preserve">Body celkem</t>
  </si>
  <si>
    <t xml:space="preserve">veteránů</t>
  </si>
  <si>
    <t xml:space="preserve">C e l k e m :</t>
  </si>
  <si>
    <t xml:space="preserve">Kategorie veteránů</t>
  </si>
  <si>
    <t xml:space="preserve">krajská, oblastní</t>
  </si>
  <si>
    <t xml:space="preserve">klubová, speciální, mezinárodní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</si>
</sst>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0"/>
      <charset val="238"/>
    </font>
    <font>
      <b val="true"/>
      <i val="true"/>
      <sz val="1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i val="true"/>
      <sz val="14"/>
      <color rgb="FF000000"/>
      <name val="Calibri"/>
      <family val="2"/>
      <charset val="238"/>
    </font>
    <font>
      <sz val="11"/>
      <color rgb="FF8BE0BB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sz val="11"/>
      <color rgb="FFEEEEEE"/>
      <name val="Calibri"/>
      <family val="2"/>
      <charset val="238"/>
    </font>
    <font>
      <sz val="11"/>
      <color rgb="FFC9211E"/>
      <name val="Calibri"/>
      <family val="2"/>
      <charset val="238"/>
    </font>
    <font>
      <b val="true"/>
      <i val="true"/>
      <sz val="11"/>
      <color rgb="FF000000"/>
      <name val="Calibri"/>
      <family val="2"/>
      <charset val="238"/>
    </font>
    <font>
      <b val="true"/>
      <i val="true"/>
      <sz val="12"/>
      <color rgb="FF000000"/>
      <name val="Calibri"/>
      <family val="0"/>
      <charset val="238"/>
    </font>
    <font>
      <i val="true"/>
      <sz val="11"/>
      <color rgb="FF000000"/>
      <name val="Calibri"/>
      <family val="2"/>
      <charset val="238"/>
    </font>
    <font>
      <sz val="6.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5CE"/>
        <bgColor rgb="FFEEEEEE"/>
      </patternFill>
    </fill>
    <fill>
      <patternFill patternType="solid">
        <fgColor rgb="FF8BE0BB"/>
        <bgColor rgb="FF65D7FF"/>
      </patternFill>
    </fill>
    <fill>
      <patternFill patternType="solid">
        <fgColor rgb="FFFCC79B"/>
        <bgColor rgb="FFFF99CC"/>
      </patternFill>
    </fill>
    <fill>
      <patternFill patternType="solid">
        <fgColor rgb="FFEEEEEE"/>
        <bgColor rgb="FFFFF5CE"/>
      </patternFill>
    </fill>
    <fill>
      <patternFill patternType="solid">
        <fgColor rgb="FFB4C7DC"/>
        <bgColor rgb="FFCCCCFF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5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ez názvu1" xfId="20"/>
    <cellStyle name="Bez názvu2" xfId="21"/>
    <cellStyle name="Bez názvu3" xfId="22"/>
    <cellStyle name="Bez názvu4" xfId="23"/>
    <cellStyle name="Bez názvu5" xfId="24"/>
  </cellStyles>
  <dxfs count="6">
    <dxf>
      <font>
        <name val="Calibri"/>
        <charset val="238"/>
        <family val="0"/>
        <color rgb="FF000000"/>
        <sz val="11"/>
      </font>
      <fill>
        <patternFill>
          <bgColor rgb="FFFFF5CE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65D7FF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FFF5CE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65D7FF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FFF5CE"/>
        </patternFill>
      </fill>
    </dxf>
    <dxf>
      <font>
        <name val="Calibri"/>
        <charset val="238"/>
        <family val="0"/>
        <color rgb="FF000000"/>
        <sz val="11"/>
      </font>
      <fill>
        <patternFill>
          <bgColor rgb="FF65D7FF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BE0BB"/>
      <rgbColor rgb="FFFF99CC"/>
      <rgbColor rgb="FFCC99FF"/>
      <rgbColor rgb="FFFCC79B"/>
      <rgbColor rgb="FF3366FF"/>
      <rgbColor rgb="FF65D7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943920</xdr:colOff>
      <xdr:row>3</xdr:row>
      <xdr:rowOff>15120</xdr:rowOff>
    </xdr:from>
    <xdr:to>
      <xdr:col>10</xdr:col>
      <xdr:colOff>300960</xdr:colOff>
      <xdr:row>9</xdr:row>
      <xdr:rowOff>27720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6310440" y="705960"/>
          <a:ext cx="3551040" cy="131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341280</xdr:colOff>
      <xdr:row>2</xdr:row>
      <xdr:rowOff>216000</xdr:rowOff>
    </xdr:from>
    <xdr:to>
      <xdr:col>5</xdr:col>
      <xdr:colOff>853560</xdr:colOff>
      <xdr:row>9</xdr:row>
      <xdr:rowOff>35280</xdr:rowOff>
    </xdr:to>
    <xdr:pic>
      <xdr:nvPicPr>
        <xdr:cNvPr id="1" name="Obrázek 3" descr=""/>
        <xdr:cNvPicPr/>
      </xdr:nvPicPr>
      <xdr:blipFill>
        <a:blip r:embed="rId2"/>
        <a:stretch/>
      </xdr:blipFill>
      <xdr:spPr>
        <a:xfrm>
          <a:off x="4519440" y="686520"/>
          <a:ext cx="1700640" cy="1342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9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F2" activeCellId="0" sqref="F2"/>
    </sheetView>
  </sheetViews>
  <sheetFormatPr defaultColWidth="8.5703125"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2" width="13.29"/>
    <col collapsed="false" customWidth="true" hidden="false" outlineLevel="0" max="4" min="3" style="2" width="20.42"/>
    <col collapsed="false" customWidth="true" hidden="false" outlineLevel="0" max="5" min="5" style="2" width="16.85"/>
    <col collapsed="false" customWidth="true" hidden="false" outlineLevel="0" max="8" min="6" style="2" width="14.05"/>
    <col collapsed="false" customWidth="true" hidden="false" outlineLevel="0" max="11" min="9" style="2" width="8.68"/>
    <col collapsed="false" customWidth="true" hidden="false" outlineLevel="0" max="12" min="12" style="2" width="10.42"/>
    <col collapsed="false" customWidth="false" hidden="false" outlineLevel="0" max="16384" min="13" style="2" width="8.57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</row>
    <row r="2" customFormat="false" ht="17.35" hidden="false" customHeight="false" outlineLevel="0" collapsed="false">
      <c r="A2" s="5"/>
      <c r="B2" s="6"/>
      <c r="C2" s="7"/>
      <c r="D2" s="8" t="s">
        <v>1</v>
      </c>
      <c r="E2" s="8"/>
      <c r="F2" s="9"/>
      <c r="G2" s="5"/>
      <c r="H2" s="5"/>
      <c r="I2" s="5"/>
      <c r="J2" s="5"/>
      <c r="K2" s="5"/>
      <c r="L2" s="10" t="s">
        <v>2</v>
      </c>
      <c r="M2" s="4"/>
      <c r="N2" s="4"/>
      <c r="O2" s="4"/>
    </row>
    <row r="3" customFormat="false" ht="17.35" hidden="false" customHeight="false" outlineLevel="0" collapsed="false">
      <c r="A3" s="5"/>
      <c r="B3" s="6"/>
      <c r="C3" s="5"/>
      <c r="D3" s="6"/>
      <c r="E3" s="11"/>
      <c r="F3" s="5"/>
      <c r="G3" s="5"/>
      <c r="H3" s="5"/>
      <c r="I3" s="5"/>
      <c r="J3" s="5"/>
      <c r="K3" s="5"/>
      <c r="L3" s="10" t="s">
        <v>3</v>
      </c>
      <c r="M3" s="12"/>
      <c r="N3" s="12"/>
      <c r="O3" s="12"/>
    </row>
    <row r="4" customFormat="false" ht="17.1" hidden="false" customHeight="true" outlineLevel="0" collapsed="false">
      <c r="A4" s="5"/>
      <c r="B4" s="13" t="s">
        <v>4</v>
      </c>
      <c r="C4" s="14"/>
      <c r="D4" s="14"/>
      <c r="E4" s="15" t="s">
        <v>5</v>
      </c>
      <c r="F4" s="16" t="s">
        <v>6</v>
      </c>
      <c r="G4" s="16" t="s">
        <v>7</v>
      </c>
      <c r="H4" s="16" t="s">
        <v>8</v>
      </c>
      <c r="I4" s="16"/>
      <c r="J4" s="16"/>
      <c r="K4" s="16"/>
      <c r="L4" s="10" t="s">
        <v>9</v>
      </c>
    </row>
    <row r="5" customFormat="false" ht="17.1" hidden="false" customHeight="true" outlineLevel="0" collapsed="false">
      <c r="A5" s="5"/>
      <c r="B5" s="13" t="s">
        <v>10</v>
      </c>
      <c r="C5" s="17" t="s">
        <v>11</v>
      </c>
      <c r="D5" s="18"/>
      <c r="E5" s="15" t="s">
        <v>12</v>
      </c>
      <c r="F5" s="16" t="s">
        <v>13</v>
      </c>
      <c r="G5" s="16" t="s">
        <v>11</v>
      </c>
      <c r="H5" s="16" t="s">
        <v>14</v>
      </c>
      <c r="I5" s="16"/>
      <c r="J5" s="16"/>
      <c r="K5" s="16"/>
      <c r="L5" s="10" t="s">
        <v>15</v>
      </c>
    </row>
    <row r="6" customFormat="false" ht="17.1" hidden="false" customHeight="true" outlineLevel="0" collapsed="false">
      <c r="A6" s="5"/>
      <c r="B6" s="13" t="s">
        <v>16</v>
      </c>
      <c r="C6" s="14"/>
      <c r="D6" s="14"/>
      <c r="E6" s="15" t="s">
        <v>17</v>
      </c>
      <c r="F6" s="16" t="s">
        <v>18</v>
      </c>
      <c r="G6" s="16"/>
      <c r="H6" s="16" t="s">
        <v>11</v>
      </c>
      <c r="I6" s="16"/>
      <c r="J6" s="16"/>
      <c r="K6" s="16"/>
      <c r="L6" s="10" t="s">
        <v>19</v>
      </c>
    </row>
    <row r="7" customFormat="false" ht="17.1" hidden="false" customHeight="true" outlineLevel="0" collapsed="false">
      <c r="A7" s="5"/>
      <c r="B7" s="13" t="s">
        <v>20</v>
      </c>
      <c r="C7" s="14"/>
      <c r="D7" s="14"/>
      <c r="E7" s="15" t="s">
        <v>21</v>
      </c>
      <c r="F7" s="16" t="s">
        <v>11</v>
      </c>
      <c r="G7" s="16"/>
      <c r="H7" s="16"/>
      <c r="I7" s="19"/>
      <c r="J7" s="19"/>
      <c r="K7" s="19"/>
      <c r="L7" s="10" t="s">
        <v>22</v>
      </c>
    </row>
    <row r="8" customFormat="false" ht="17.1" hidden="false" customHeight="true" outlineLevel="0" collapsed="false">
      <c r="A8" s="5"/>
      <c r="B8" s="13" t="s">
        <v>23</v>
      </c>
      <c r="C8" s="20"/>
      <c r="D8" s="20"/>
      <c r="E8" s="16" t="s">
        <v>11</v>
      </c>
      <c r="F8" s="19"/>
      <c r="G8" s="19"/>
      <c r="H8" s="19"/>
      <c r="I8" s="19"/>
      <c r="J8" s="19"/>
      <c r="K8" s="19"/>
      <c r="L8" s="10" t="s">
        <v>24</v>
      </c>
    </row>
    <row r="9" customFormat="false" ht="17.1" hidden="false" customHeight="true" outlineLevel="0" collapsed="false">
      <c r="A9" s="5"/>
      <c r="B9" s="13" t="s">
        <v>25</v>
      </c>
      <c r="C9" s="14"/>
      <c r="D9" s="14"/>
      <c r="E9" s="21"/>
      <c r="F9" s="19"/>
      <c r="G9" s="19"/>
      <c r="H9" s="19"/>
      <c r="I9" s="19"/>
      <c r="J9" s="19"/>
      <c r="K9" s="19"/>
      <c r="L9" s="10" t="s">
        <v>26</v>
      </c>
    </row>
    <row r="10" customFormat="false" ht="13.8" hidden="false" customHeight="false" outlineLevel="0" collapsed="false">
      <c r="A10" s="5"/>
      <c r="B10" s="5"/>
      <c r="C10" s="5"/>
      <c r="D10" s="5"/>
      <c r="E10" s="22"/>
      <c r="F10" s="5"/>
      <c r="G10" s="5"/>
      <c r="H10" s="5"/>
      <c r="I10" s="5"/>
      <c r="J10" s="5"/>
      <c r="K10" s="5"/>
      <c r="L10" s="22" t="s">
        <v>11</v>
      </c>
    </row>
    <row r="11" customFormat="false" ht="31.2" hidden="false" customHeight="true" outlineLevel="0" collapsed="false">
      <c r="A11" s="5"/>
      <c r="B11" s="23" t="s">
        <v>27</v>
      </c>
      <c r="C11" s="23" t="s">
        <v>28</v>
      </c>
      <c r="D11" s="23" t="s">
        <v>29</v>
      </c>
      <c r="E11" s="23" t="s">
        <v>30</v>
      </c>
      <c r="F11" s="23" t="s">
        <v>31</v>
      </c>
      <c r="G11" s="23" t="s">
        <v>32</v>
      </c>
      <c r="H11" s="23" t="s">
        <v>33</v>
      </c>
      <c r="I11" s="24" t="s">
        <v>34</v>
      </c>
      <c r="J11" s="24" t="s">
        <v>35</v>
      </c>
      <c r="K11" s="24" t="s">
        <v>36</v>
      </c>
      <c r="L11" s="22"/>
    </row>
    <row r="12" customFormat="false" ht="15.6" hidden="false" customHeight="true" outlineLevel="0" collapsed="false">
      <c r="A12" s="5"/>
      <c r="B12" s="25"/>
      <c r="C12" s="25" t="s">
        <v>11</v>
      </c>
      <c r="D12" s="26"/>
      <c r="E12" s="27" t="s">
        <v>37</v>
      </c>
      <c r="F12" s="25" t="s">
        <v>11</v>
      </c>
      <c r="G12" s="25" t="s">
        <v>11</v>
      </c>
      <c r="H12" s="25" t="s">
        <v>11</v>
      </c>
      <c r="I12" s="28" t="n">
        <f aca="false">IF(C12="oblastní",VLOOKUP(F12,Body!$A$2:$B$9,2,),(IF(C12="krajská",VLOOKUP(F12,Body!$A$2:$B$9,2,),(IF(C12="národní",VLOOKUP(F12,Body!$C$2:$D$9,2,),(IF(C12="mezinárodní",VLOOKUP(F12,Body!$E$2:$F$9,2,),(IF(C12="klubová",VLOOKUP(F12,Body!$E$2:$F$9,2,),(IF(C12="speciální",VLOOKUP(F12,Body!$E$2:$F$9,2,),(IF(C12="evropská",VLOOKUP(F12,Body!$G$2:$H$9,2,),(IF(C12="světová",VLOOKUP(F12,Body!$I$2:$J$9,2,),0)))))))))))))))</f>
        <v>0</v>
      </c>
      <c r="J12" s="28" t="n">
        <f aca="false">SUM((IF((C12="národní")*(F12="V1")*(G12="BOV"),5,(IF(((C12="mezinárodní")+(C12="klubová")+(C12="speciální"))*(F12="V1")*(G12="BOV"),6,(IF((C12="evropská")*(F12="V1")*(G12="BOV"),30,(IF((C12="světová")*(F12="V1")*(G12="BOV"),35,0)))))))),(IF((C12="národní")*(F12="V1"),VLOOKUP(H12,Body!$C$7:$D$9,2,),(IF(((C12="mezinárodní")+(C12="klubová")+(C12="speciální"))*(F12="V1"),VLOOKUP(H12,Body!$E$7:$F$9,2,),(IF((C12="evropská")*(F12="V1"),VLOOKUP(H12,Body!$G$7:$H$9,2,),(IF((C12="světová")*(F12="V1"),VLOOKUP(H12,Body!$I$7:$J$9,2,),0)))))))))</f>
        <v>0</v>
      </c>
      <c r="K12" s="28" t="n">
        <f aca="false">SUM(I12,J12)</f>
        <v>0</v>
      </c>
      <c r="L12" s="5"/>
    </row>
    <row r="13" customFormat="false" ht="15.6" hidden="false" customHeight="true" outlineLevel="0" collapsed="false">
      <c r="A13" s="5"/>
      <c r="B13" s="25"/>
      <c r="C13" s="25" t="s">
        <v>11</v>
      </c>
      <c r="D13" s="26"/>
      <c r="E13" s="27" t="s">
        <v>37</v>
      </c>
      <c r="F13" s="25" t="s">
        <v>11</v>
      </c>
      <c r="G13" s="25" t="s">
        <v>11</v>
      </c>
      <c r="H13" s="25" t="s">
        <v>11</v>
      </c>
      <c r="I13" s="28" t="n">
        <f aca="false">IF(C13="oblastní",VLOOKUP(F13,Body!$A$2:$B$9,2,),(IF(C13="krajská",VLOOKUP(F13,Body!$A$2:$B$9,2,),(IF(C13="národní",VLOOKUP(F13,Body!$C$2:$D$9,2,),(IF(C13="mezinárodní",VLOOKUP(F13,Body!$E$2:$F$9,2,),(IF(C13="klubová",VLOOKUP(F13,Body!$E$2:$F$9,2,),(IF(C13="speciální",VLOOKUP(F13,Body!$E$2:$F$9,2,),(IF(C13="evropská",VLOOKUP(F13,Body!$G$2:$H$9,2,),(IF(C13="světová",VLOOKUP(F13,Body!$I$2:$J$9,2,),0)))))))))))))))</f>
        <v>0</v>
      </c>
      <c r="J13" s="28" t="n">
        <f aca="false">SUM((IF((C13="národní")*(F13="V1")*(G13="BOV"),5,(IF(((C13="mezinárodní")+(C13="klubová")+(C13="speciální"))*(F13="V1")*(G13="BOV"),6,(IF((C13="evropská")*(F13="V1")*(G13="BOV"),30,(IF((C13="světová")*(F13="V1")*(G13="BOV"),35,0)))))))),(IF((C13="národní")*(F13="V1"),VLOOKUP(H13,Body!$C$7:$D$9,2,),(IF(((C13="mezinárodní")+(C13="klubová")+(C13="speciální"))*(F13="V1"),VLOOKUP(H13,Body!$E$7:$F$9,2,),(IF((C13="evropská")*(F13="V1"),VLOOKUP(H13,Body!$G$7:$H$9,2,),(IF((C13="světová")*(F13="V1"),VLOOKUP(H13,Body!$I$7:$J$9,2,),0)))))))))</f>
        <v>0</v>
      </c>
      <c r="K13" s="28" t="n">
        <f aca="false">SUM(I13,J13)</f>
        <v>0</v>
      </c>
      <c r="L13" s="5"/>
    </row>
    <row r="14" customFormat="false" ht="15.6" hidden="false" customHeight="true" outlineLevel="0" collapsed="false">
      <c r="A14" s="5"/>
      <c r="B14" s="25"/>
      <c r="C14" s="25" t="s">
        <v>11</v>
      </c>
      <c r="D14" s="26"/>
      <c r="E14" s="27" t="s">
        <v>37</v>
      </c>
      <c r="F14" s="25" t="s">
        <v>11</v>
      </c>
      <c r="G14" s="25" t="s">
        <v>11</v>
      </c>
      <c r="H14" s="25" t="s">
        <v>11</v>
      </c>
      <c r="I14" s="28" t="n">
        <f aca="false">IF(C14="oblastní",VLOOKUP(F14,Body!$A$2:$B$9,2,),(IF(C14="krajská",VLOOKUP(F14,Body!$A$2:$B$9,2,),(IF(C14="národní",VLOOKUP(F14,Body!$C$2:$D$9,2,),(IF(C14="mezinárodní",VLOOKUP(F14,Body!$E$2:$F$9,2,),(IF(C14="klubová",VLOOKUP(F14,Body!$E$2:$F$9,2,),(IF(C14="speciální",VLOOKUP(F14,Body!$E$2:$F$9,2,),(IF(C14="evropská",VLOOKUP(F14,Body!$G$2:$H$9,2,),(IF(C14="světová",VLOOKUP(F14,Body!$I$2:$J$9,2,),0)))))))))))))))</f>
        <v>0</v>
      </c>
      <c r="J14" s="28" t="n">
        <f aca="false">SUM((IF((C14="národní")*(F14="V1")*(G14="BOV"),5,(IF(((C14="mezinárodní")+(C14="klubová")+(C14="speciální"))*(F14="V1")*(G14="BOV"),6,(IF((C14="evropská")*(F14="V1")*(G14="BOV"),30,(IF((C14="světová")*(F14="V1")*(G14="BOV"),35,0)))))))),(IF((C14="národní")*(F14="V1"),VLOOKUP(H14,Body!$C$7:$D$9,2,),(IF(((C14="mezinárodní")+(C14="klubová")+(C14="speciální"))*(F14="V1"),VLOOKUP(H14,Body!$E$7:$F$9,2,),(IF((C14="evropská")*(F14="V1"),VLOOKUP(H14,Body!$G$7:$H$9,2,),(IF((C14="světová")*(F14="V1"),VLOOKUP(H14,Body!$I$7:$J$9,2,),0)))))))))</f>
        <v>0</v>
      </c>
      <c r="K14" s="28" t="n">
        <f aca="false">SUM(I14,J14)</f>
        <v>0</v>
      </c>
      <c r="L14" s="5"/>
    </row>
    <row r="15" customFormat="false" ht="15.6" hidden="false" customHeight="true" outlineLevel="0" collapsed="false">
      <c r="A15" s="5"/>
      <c r="B15" s="25"/>
      <c r="C15" s="25" t="s">
        <v>11</v>
      </c>
      <c r="D15" s="26"/>
      <c r="E15" s="27" t="s">
        <v>37</v>
      </c>
      <c r="F15" s="25" t="s">
        <v>11</v>
      </c>
      <c r="G15" s="25" t="s">
        <v>11</v>
      </c>
      <c r="H15" s="25" t="s">
        <v>11</v>
      </c>
      <c r="I15" s="28" t="n">
        <f aca="false">IF(C15="oblastní",VLOOKUP(F15,Body!$A$2:$B$9,2,),(IF(C15="krajská",VLOOKUP(F15,Body!$A$2:$B$9,2,),(IF(C15="národní",VLOOKUP(F15,Body!$C$2:$D$9,2,),(IF(C15="mezinárodní",VLOOKUP(F15,Body!$E$2:$F$9,2,),(IF(C15="klubová",VLOOKUP(F15,Body!$E$2:$F$9,2,),(IF(C15="speciální",VLOOKUP(F15,Body!$E$2:$F$9,2,),(IF(C15="evropská",VLOOKUP(F15,Body!$G$2:$H$9,2,),(IF(C15="světová",VLOOKUP(F15,Body!$I$2:$J$9,2,),0)))))))))))))))</f>
        <v>0</v>
      </c>
      <c r="J15" s="28" t="n">
        <f aca="false">SUM((IF((C15="národní")*(F15="V1")*(G15="BOV"),5,(IF(((C15="mezinárodní")+(C15="klubová")+(C15="speciální"))*(F15="V1")*(G15="BOV"),6,(IF((C15="evropská")*(F15="V1")*(G15="BOV"),30,(IF((C15="světová")*(F15="V1")*(G15="BOV"),35,0)))))))),(IF((C15="národní")*(F15="V1"),VLOOKUP(H15,Body!$C$7:$D$9,2,),(IF(((C15="mezinárodní")+(C15="klubová")+(C15="speciální"))*(F15="V1"),VLOOKUP(H15,Body!$E$7:$F$9,2,),(IF((C15="evropská")*(F15="V1"),VLOOKUP(H15,Body!$G$7:$H$9,2,),(IF((C15="světová")*(F15="V1"),VLOOKUP(H15,Body!$I$7:$J$9,2,),0)))))))))</f>
        <v>0</v>
      </c>
      <c r="K15" s="28" t="n">
        <f aca="false">SUM(I15,J15)</f>
        <v>0</v>
      </c>
      <c r="L15" s="5"/>
    </row>
    <row r="16" customFormat="false" ht="15.6" hidden="false" customHeight="true" outlineLevel="0" collapsed="false">
      <c r="A16" s="5"/>
      <c r="B16" s="25"/>
      <c r="C16" s="25" t="s">
        <v>11</v>
      </c>
      <c r="D16" s="26"/>
      <c r="E16" s="27" t="s">
        <v>37</v>
      </c>
      <c r="F16" s="25" t="s">
        <v>11</v>
      </c>
      <c r="G16" s="25" t="s">
        <v>11</v>
      </c>
      <c r="H16" s="25" t="s">
        <v>11</v>
      </c>
      <c r="I16" s="28" t="n">
        <f aca="false">IF(C16="oblastní",VLOOKUP(F16,Body!$A$2:$B$9,2,),(IF(C16="krajská",VLOOKUP(F16,Body!$A$2:$B$9,2,),(IF(C16="národní",VLOOKUP(F16,Body!$C$2:$D$9,2,),(IF(C16="mezinárodní",VLOOKUP(F16,Body!$E$2:$F$9,2,),(IF(C16="klubová",VLOOKUP(F16,Body!$E$2:$F$9,2,),(IF(C16="speciální",VLOOKUP(F16,Body!$E$2:$F$9,2,),(IF(C16="evropská",VLOOKUP(F16,Body!$G$2:$H$9,2,),(IF(C16="světová",VLOOKUP(F16,Body!$I$2:$J$9,2,),0)))))))))))))))</f>
        <v>0</v>
      </c>
      <c r="J16" s="28" t="n">
        <f aca="false">SUM((IF((C16="národní")*(F16="V1")*(G16="BOV"),5,(IF(((C16="mezinárodní")+(C16="klubová")+(C16="speciální"))*(F16="V1")*(G16="BOV"),6,(IF((C16="evropská")*(F16="V1")*(G16="BOV"),30,(IF((C16="světová")*(F16="V1")*(G16="BOV"),35,0)))))))),(IF((C16="národní")*(F16="V1"),VLOOKUP(H16,Body!$C$7:$D$9,2,),(IF(((C16="mezinárodní")+(C16="klubová")+(C16="speciální"))*(F16="V1"),VLOOKUP(H16,Body!$E$7:$F$9,2,),(IF((C16="evropská")*(F16="V1"),VLOOKUP(H16,Body!$G$7:$H$9,2,),(IF((C16="světová")*(F16="V1"),VLOOKUP(H16,Body!$I$7:$J$9,2,),0)))))))))</f>
        <v>0</v>
      </c>
      <c r="K16" s="28" t="n">
        <f aca="false">SUM(I16,J16)</f>
        <v>0</v>
      </c>
      <c r="L16" s="5"/>
    </row>
    <row r="17" customFormat="false" ht="15.6" hidden="false" customHeight="true" outlineLevel="0" collapsed="false">
      <c r="A17" s="5"/>
      <c r="B17" s="25"/>
      <c r="C17" s="25" t="s">
        <v>11</v>
      </c>
      <c r="D17" s="26"/>
      <c r="E17" s="27" t="s">
        <v>37</v>
      </c>
      <c r="F17" s="25" t="s">
        <v>11</v>
      </c>
      <c r="G17" s="25" t="s">
        <v>11</v>
      </c>
      <c r="H17" s="25" t="s">
        <v>11</v>
      </c>
      <c r="I17" s="28" t="n">
        <f aca="false">IF(C17="oblastní",VLOOKUP(F17,Body!$A$2:$B$9,2,),(IF(C17="krajská",VLOOKUP(F17,Body!$A$2:$B$9,2,),(IF(C17="národní",VLOOKUP(F17,Body!$C$2:$D$9,2,),(IF(C17="mezinárodní",VLOOKUP(F17,Body!$E$2:$F$9,2,),(IF(C17="klubová",VLOOKUP(F17,Body!$E$2:$F$9,2,),(IF(C17="speciální",VLOOKUP(F17,Body!$E$2:$F$9,2,),(IF(C17="evropská",VLOOKUP(F17,Body!$G$2:$H$9,2,),(IF(C17="světová",VLOOKUP(F17,Body!$I$2:$J$9,2,),0)))))))))))))))</f>
        <v>0</v>
      </c>
      <c r="J17" s="28" t="n">
        <f aca="false">SUM((IF((C17="národní")*(F17="V1")*(G17="BOV"),5,(IF(((C17="mezinárodní")+(C17="klubová")+(C17="speciální"))*(F17="V1")*(G17="BOV"),6,(IF((C17="evropská")*(F17="V1")*(G17="BOV"),30,(IF((C17="světová")*(F17="V1")*(G17="BOV"),35,0)))))))),(IF((C17="národní")*(F17="V1"),VLOOKUP(H17,Body!$C$7:$D$9,2,),(IF(((C17="mezinárodní")+(C17="klubová")+(C17="speciální"))*(F17="V1"),VLOOKUP(H17,Body!$E$7:$F$9,2,),(IF((C17="evropská")*(F17="V1"),VLOOKUP(H17,Body!$G$7:$H$9,2,),(IF((C17="světová")*(F17="V1"),VLOOKUP(H17,Body!$I$7:$J$9,2,),0)))))))))</f>
        <v>0</v>
      </c>
      <c r="K17" s="28" t="n">
        <f aca="false">SUM(I17,J17)</f>
        <v>0</v>
      </c>
      <c r="L17" s="5"/>
    </row>
    <row r="18" customFormat="false" ht="15.6" hidden="false" customHeight="true" outlineLevel="0" collapsed="false">
      <c r="A18" s="5"/>
      <c r="B18" s="25"/>
      <c r="C18" s="25" t="s">
        <v>11</v>
      </c>
      <c r="D18" s="26"/>
      <c r="E18" s="27" t="s">
        <v>37</v>
      </c>
      <c r="F18" s="25" t="s">
        <v>11</v>
      </c>
      <c r="G18" s="25" t="s">
        <v>11</v>
      </c>
      <c r="H18" s="25" t="s">
        <v>11</v>
      </c>
      <c r="I18" s="28" t="n">
        <f aca="false">IF(C18="oblastní",VLOOKUP(F18,Body!$A$2:$B$9,2,),(IF(C18="krajská",VLOOKUP(F18,Body!$A$2:$B$9,2,),(IF(C18="národní",VLOOKUP(F18,Body!$C$2:$D$9,2,),(IF(C18="mezinárodní",VLOOKUP(F18,Body!$E$2:$F$9,2,),(IF(C18="klubová",VLOOKUP(F18,Body!$E$2:$F$9,2,),(IF(C18="speciální",VLOOKUP(F18,Body!$E$2:$F$9,2,),(IF(C18="evropská",VLOOKUP(F18,Body!$G$2:$H$9,2,),(IF(C18="světová",VLOOKUP(F18,Body!$I$2:$J$9,2,),0)))))))))))))))</f>
        <v>0</v>
      </c>
      <c r="J18" s="28" t="n">
        <f aca="false">SUM((IF((C18="národní")*(F18="V1")*(G18="BOV"),5,(IF(((C18="mezinárodní")+(C18="klubová")+(C18="speciální"))*(F18="V1")*(G18="BOV"),6,(IF((C18="evropská")*(F18="V1")*(G18="BOV"),30,(IF((C18="světová")*(F18="V1")*(G18="BOV"),35,0)))))))),(IF((C18="národní")*(F18="V1"),VLOOKUP(H18,Body!$C$7:$D$9,2,),(IF(((C18="mezinárodní")+(C18="klubová")+(C18="speciální"))*(F18="V1"),VLOOKUP(H18,Body!$E$7:$F$9,2,),(IF((C18="evropská")*(F18="V1"),VLOOKUP(H18,Body!$G$7:$H$9,2,),(IF((C18="světová")*(F18="V1"),VLOOKUP(H18,Body!$I$7:$J$9,2,),0)))))))))</f>
        <v>0</v>
      </c>
      <c r="K18" s="28" t="n">
        <f aca="false">SUM(I18,J18)</f>
        <v>0</v>
      </c>
      <c r="L18" s="5"/>
    </row>
    <row r="19" customFormat="false" ht="15.6" hidden="false" customHeight="true" outlineLevel="0" collapsed="false">
      <c r="A19" s="5"/>
      <c r="B19" s="25"/>
      <c r="C19" s="25" t="s">
        <v>11</v>
      </c>
      <c r="D19" s="26"/>
      <c r="E19" s="27" t="s">
        <v>37</v>
      </c>
      <c r="F19" s="25" t="s">
        <v>11</v>
      </c>
      <c r="G19" s="25" t="s">
        <v>11</v>
      </c>
      <c r="H19" s="25" t="s">
        <v>11</v>
      </c>
      <c r="I19" s="28" t="n">
        <f aca="false">IF(C19="oblastní",VLOOKUP(F19,Body!$A$2:$B$9,2,),(IF(C19="krajská",VLOOKUP(F19,Body!$A$2:$B$9,2,),(IF(C19="národní",VLOOKUP(F19,Body!$C$2:$D$9,2,),(IF(C19="mezinárodní",VLOOKUP(F19,Body!$E$2:$F$9,2,),(IF(C19="klubová",VLOOKUP(F19,Body!$E$2:$F$9,2,),(IF(C19="speciální",VLOOKUP(F19,Body!$E$2:$F$9,2,),(IF(C19="evropská",VLOOKUP(F19,Body!$G$2:$H$9,2,),(IF(C19="světová",VLOOKUP(F19,Body!$I$2:$J$9,2,),0)))))))))))))))</f>
        <v>0</v>
      </c>
      <c r="J19" s="28" t="n">
        <f aca="false">SUM((IF((C19="národní")*(F19="V1")*(G19="BOV"),5,(IF(((C19="mezinárodní")+(C19="klubová")+(C19="speciální"))*(F19="V1")*(G19="BOV"),6,(IF((C19="evropská")*(F19="V1")*(G19="BOV"),30,(IF((C19="světová")*(F19="V1")*(G19="BOV"),35,0)))))))),(IF((C19="národní")*(F19="V1"),VLOOKUP(H19,Body!$C$7:$D$9,2,),(IF(((C19="mezinárodní")+(C19="klubová")+(C19="speciální"))*(F19="V1"),VLOOKUP(H19,Body!$E$7:$F$9,2,),(IF((C19="evropská")*(F19="V1"),VLOOKUP(H19,Body!$G$7:$H$9,2,),(IF((C19="světová")*(F19="V1"),VLOOKUP(H19,Body!$I$7:$J$9,2,),0)))))))))</f>
        <v>0</v>
      </c>
      <c r="K19" s="28" t="n">
        <f aca="false">SUM(I19,J19)</f>
        <v>0</v>
      </c>
      <c r="L19" s="5"/>
    </row>
    <row r="20" customFormat="false" ht="15.6" hidden="false" customHeight="true" outlineLevel="0" collapsed="false">
      <c r="A20" s="5"/>
      <c r="B20" s="25"/>
      <c r="C20" s="25" t="s">
        <v>11</v>
      </c>
      <c r="D20" s="26"/>
      <c r="E20" s="27" t="s">
        <v>37</v>
      </c>
      <c r="F20" s="25" t="s">
        <v>11</v>
      </c>
      <c r="G20" s="25" t="s">
        <v>11</v>
      </c>
      <c r="H20" s="25" t="s">
        <v>11</v>
      </c>
      <c r="I20" s="28" t="n">
        <f aca="false">IF(C20="oblastní",VLOOKUP(F20,Body!$A$2:$B$9,2,),(IF(C20="krajská",VLOOKUP(F20,Body!$A$2:$B$9,2,),(IF(C20="národní",VLOOKUP(F20,Body!$C$2:$D$9,2,),(IF(C20="mezinárodní",VLOOKUP(F20,Body!$E$2:$F$9,2,),(IF(C20="klubová",VLOOKUP(F20,Body!$E$2:$F$9,2,),(IF(C20="speciální",VLOOKUP(F20,Body!$E$2:$F$9,2,),(IF(C20="evropská",VLOOKUP(F20,Body!$G$2:$H$9,2,),(IF(C20="světová",VLOOKUP(F20,Body!$I$2:$J$9,2,),0)))))))))))))))</f>
        <v>0</v>
      </c>
      <c r="J20" s="28" t="n">
        <f aca="false">SUM((IF((C20="národní")*(F20="V1")*(G20="BOV"),5,(IF(((C20="mezinárodní")+(C20="klubová")+(C20="speciální"))*(F20="V1")*(G20="BOV"),6,(IF((C20="evropská")*(F20="V1")*(G20="BOV"),30,(IF((C20="světová")*(F20="V1")*(G20="BOV"),35,0)))))))),(IF((C20="národní")*(F20="V1"),VLOOKUP(H20,Body!$C$7:$D$9,2,),(IF(((C20="mezinárodní")+(C20="klubová")+(C20="speciální"))*(F20="V1"),VLOOKUP(H20,Body!$E$7:$F$9,2,),(IF((C20="evropská")*(F20="V1"),VLOOKUP(H20,Body!$G$7:$H$9,2,),(IF((C20="světová")*(F20="V1"),VLOOKUP(H20,Body!$I$7:$J$9,2,),0)))))))))</f>
        <v>0</v>
      </c>
      <c r="K20" s="28" t="n">
        <f aca="false">SUM(I20,J20)</f>
        <v>0</v>
      </c>
      <c r="L20" s="5"/>
    </row>
    <row r="21" customFormat="false" ht="15.6" hidden="false" customHeight="true" outlineLevel="0" collapsed="false">
      <c r="A21" s="5"/>
      <c r="B21" s="25"/>
      <c r="C21" s="25" t="s">
        <v>11</v>
      </c>
      <c r="D21" s="26"/>
      <c r="E21" s="27" t="s">
        <v>37</v>
      </c>
      <c r="F21" s="25" t="s">
        <v>11</v>
      </c>
      <c r="G21" s="25" t="s">
        <v>11</v>
      </c>
      <c r="H21" s="25" t="s">
        <v>11</v>
      </c>
      <c r="I21" s="28" t="n">
        <f aca="false">IF(C21="oblastní",VLOOKUP(F21,Body!$A$2:$B$9,2,),(IF(C21="krajská",VLOOKUP(F21,Body!$A$2:$B$9,2,),(IF(C21="národní",VLOOKUP(F21,Body!$C$2:$D$9,2,),(IF(C21="mezinárodní",VLOOKUP(F21,Body!$E$2:$F$9,2,),(IF(C21="klubová",VLOOKUP(F21,Body!$E$2:$F$9,2,),(IF(C21="speciální",VLOOKUP(F21,Body!$E$2:$F$9,2,),(IF(C21="evropská",VLOOKUP(F21,Body!$G$2:$H$9,2,),(IF(C21="světová",VLOOKUP(F21,Body!$I$2:$J$9,2,),0)))))))))))))))</f>
        <v>0</v>
      </c>
      <c r="J21" s="28" t="n">
        <f aca="false">SUM((IF((C21="národní")*(F21="V1")*(G21="BOV"),5,(IF(((C21="mezinárodní")+(C21="klubová")+(C21="speciální"))*(F21="V1")*(G21="BOV"),6,(IF((C21="evropská")*(F21="V1")*(G21="BOV"),30,(IF((C21="světová")*(F21="V1")*(G21="BOV"),35,0)))))))),(IF((C21="národní")*(F21="V1"),VLOOKUP(H21,Body!$C$7:$D$9,2,),(IF(((C21="mezinárodní")+(C21="klubová")+(C21="speciální"))*(F21="V1"),VLOOKUP(H21,Body!$E$7:$F$9,2,),(IF((C21="evropská")*(F21="V1"),VLOOKUP(H21,Body!$G$7:$H$9,2,),(IF((C21="světová")*(F21="V1"),VLOOKUP(H21,Body!$I$7:$J$9,2,),0)))))))))</f>
        <v>0</v>
      </c>
      <c r="K21" s="28" t="n">
        <f aca="false">SUM(I21,J21)</f>
        <v>0</v>
      </c>
      <c r="L21" s="5"/>
    </row>
    <row r="22" customFormat="false" ht="15.6" hidden="false" customHeight="true" outlineLevel="0" collapsed="false">
      <c r="A22" s="5"/>
      <c r="B22" s="25"/>
      <c r="C22" s="25" t="s">
        <v>11</v>
      </c>
      <c r="D22" s="26"/>
      <c r="E22" s="27" t="s">
        <v>37</v>
      </c>
      <c r="F22" s="25" t="s">
        <v>11</v>
      </c>
      <c r="G22" s="25" t="s">
        <v>11</v>
      </c>
      <c r="H22" s="25" t="s">
        <v>11</v>
      </c>
      <c r="I22" s="28" t="n">
        <f aca="false">IF(C22="oblastní",VLOOKUP(F22,Body!$A$2:$B$9,2,),(IF(C22="krajská",VLOOKUP(F22,Body!$A$2:$B$9,2,),(IF(C22="národní",VLOOKUP(F22,Body!$C$2:$D$9,2,),(IF(C22="mezinárodní",VLOOKUP(F22,Body!$E$2:$F$9,2,),(IF(C22="klubová",VLOOKUP(F22,Body!$E$2:$F$9,2,),(IF(C22="speciální",VLOOKUP(F22,Body!$E$2:$F$9,2,),(IF(C22="evropská",VLOOKUP(F22,Body!$G$2:$H$9,2,),(IF(C22="světová",VLOOKUP(F22,Body!$I$2:$J$9,2,),0)))))))))))))))</f>
        <v>0</v>
      </c>
      <c r="J22" s="28" t="n">
        <f aca="false">SUM((IF((C22="národní")*(F22="V1")*(G22="BOV"),5,(IF(((C22="mezinárodní")+(C22="klubová")+(C22="speciální"))*(F22="V1")*(G22="BOV"),6,(IF((C22="evropská")*(F22="V1")*(G22="BOV"),30,(IF((C22="světová")*(F22="V1")*(G22="BOV"),35,0)))))))),(IF((C22="národní")*(F22="V1"),VLOOKUP(H22,Body!$C$7:$D$9,2,),(IF(((C22="mezinárodní")+(C22="klubová")+(C22="speciální"))*(F22="V1"),VLOOKUP(H22,Body!$E$7:$F$9,2,),(IF((C22="evropská")*(F22="V1"),VLOOKUP(H22,Body!$G$7:$H$9,2,),(IF((C22="světová")*(F22="V1"),VLOOKUP(H22,Body!$I$7:$J$9,2,),0)))))))))</f>
        <v>0</v>
      </c>
      <c r="K22" s="28" t="n">
        <f aca="false">SUM(I22,J22)</f>
        <v>0</v>
      </c>
      <c r="L22" s="5"/>
    </row>
    <row r="23" customFormat="false" ht="15.6" hidden="false" customHeight="true" outlineLevel="0" collapsed="false">
      <c r="A23" s="5"/>
      <c r="B23" s="25"/>
      <c r="C23" s="25" t="s">
        <v>11</v>
      </c>
      <c r="D23" s="26"/>
      <c r="E23" s="27" t="s">
        <v>37</v>
      </c>
      <c r="F23" s="25" t="s">
        <v>11</v>
      </c>
      <c r="G23" s="25" t="s">
        <v>11</v>
      </c>
      <c r="H23" s="25" t="s">
        <v>11</v>
      </c>
      <c r="I23" s="28" t="n">
        <f aca="false">IF(C23="oblastní",VLOOKUP(F23,Body!$A$2:$B$9,2,),(IF(C23="krajská",VLOOKUP(F23,Body!$A$2:$B$9,2,),(IF(C23="národní",VLOOKUP(F23,Body!$C$2:$D$9,2,),(IF(C23="mezinárodní",VLOOKUP(F23,Body!$E$2:$F$9,2,),(IF(C23="klubová",VLOOKUP(F23,Body!$E$2:$F$9,2,),(IF(C23="speciální",VLOOKUP(F23,Body!$E$2:$F$9,2,),(IF(C23="evropská",VLOOKUP(F23,Body!$G$2:$H$9,2,),(IF(C23="světová",VLOOKUP(F23,Body!$I$2:$J$9,2,),0)))))))))))))))</f>
        <v>0</v>
      </c>
      <c r="J23" s="28" t="n">
        <f aca="false">SUM((IF((C23="národní")*(F23="V1")*(G23="BOV"),5,(IF(((C23="mezinárodní")+(C23="klubová")+(C23="speciální"))*(F23="V1")*(G23="BOV"),6,(IF((C23="evropská")*(F23="V1")*(G23="BOV"),30,(IF((C23="světová")*(F23="V1")*(G23="BOV"),35,0)))))))),(IF((C23="národní")*(F23="V1"),VLOOKUP(H23,Body!$C$7:$D$9,2,),(IF(((C23="mezinárodní")+(C23="klubová")+(C23="speciální"))*(F23="V1"),VLOOKUP(H23,Body!$E$7:$F$9,2,),(IF((C23="evropská")*(F23="V1"),VLOOKUP(H23,Body!$G$7:$H$9,2,),(IF((C23="světová")*(F23="V1"),VLOOKUP(H23,Body!$I$7:$J$9,2,),0)))))))))</f>
        <v>0</v>
      </c>
      <c r="K23" s="28" t="n">
        <f aca="false">SUM(I23,J23)</f>
        <v>0</v>
      </c>
      <c r="L23" s="5"/>
    </row>
    <row r="24" customFormat="false" ht="15.6" hidden="false" customHeight="true" outlineLevel="0" collapsed="false">
      <c r="A24" s="5"/>
      <c r="B24" s="25"/>
      <c r="C24" s="25" t="s">
        <v>11</v>
      </c>
      <c r="D24" s="26"/>
      <c r="E24" s="27" t="s">
        <v>37</v>
      </c>
      <c r="F24" s="25" t="s">
        <v>11</v>
      </c>
      <c r="G24" s="25" t="s">
        <v>11</v>
      </c>
      <c r="H24" s="25" t="s">
        <v>11</v>
      </c>
      <c r="I24" s="28" t="n">
        <f aca="false">IF(C24="oblastní",VLOOKUP(F24,Body!$A$2:$B$9,2,),(IF(C24="krajská",VLOOKUP(F24,Body!$A$2:$B$9,2,),(IF(C24="národní",VLOOKUP(F24,Body!$C$2:$D$9,2,),(IF(C24="mezinárodní",VLOOKUP(F24,Body!$E$2:$F$9,2,),(IF(C24="klubová",VLOOKUP(F24,Body!$E$2:$F$9,2,),(IF(C24="speciální",VLOOKUP(F24,Body!$E$2:$F$9,2,),(IF(C24="evropská",VLOOKUP(F24,Body!$G$2:$H$9,2,),(IF(C24="světová",VLOOKUP(F24,Body!$I$2:$J$9,2,),0)))))))))))))))</f>
        <v>0</v>
      </c>
      <c r="J24" s="28" t="n">
        <f aca="false">SUM((IF((C24="národní")*(F24="V1")*(G24="BOV"),5,(IF(((C24="mezinárodní")+(C24="klubová")+(C24="speciální"))*(F24="V1")*(G24="BOV"),6,(IF((C24="evropská")*(F24="V1")*(G24="BOV"),30,(IF((C24="světová")*(F24="V1")*(G24="BOV"),35,0)))))))),(IF((C24="národní")*(F24="V1"),VLOOKUP(H24,Body!$C$7:$D$9,2,),(IF(((C24="mezinárodní")+(C24="klubová")+(C24="speciální"))*(F24="V1"),VLOOKUP(H24,Body!$E$7:$F$9,2,),(IF((C24="evropská")*(F24="V1"),VLOOKUP(H24,Body!$G$7:$H$9,2,),(IF((C24="světová")*(F24="V1"),VLOOKUP(H24,Body!$I$7:$J$9,2,),0)))))))))</f>
        <v>0</v>
      </c>
      <c r="K24" s="28" t="n">
        <f aca="false">SUM(I24,J24)</f>
        <v>0</v>
      </c>
      <c r="L24" s="5"/>
    </row>
    <row r="25" customFormat="false" ht="15.6" hidden="false" customHeight="true" outlineLevel="0" collapsed="false">
      <c r="A25" s="5"/>
      <c r="B25" s="25"/>
      <c r="C25" s="25" t="s">
        <v>11</v>
      </c>
      <c r="D25" s="26"/>
      <c r="E25" s="27" t="s">
        <v>37</v>
      </c>
      <c r="F25" s="25" t="s">
        <v>11</v>
      </c>
      <c r="G25" s="25" t="s">
        <v>11</v>
      </c>
      <c r="H25" s="25" t="s">
        <v>11</v>
      </c>
      <c r="I25" s="28" t="n">
        <f aca="false">IF(C25="oblastní",VLOOKUP(F25,Body!$A$2:$B$9,2,),(IF(C25="krajská",VLOOKUP(F25,Body!$A$2:$B$9,2,),(IF(C25="národní",VLOOKUP(F25,Body!$C$2:$D$9,2,),(IF(C25="mezinárodní",VLOOKUP(F25,Body!$E$2:$F$9,2,),(IF(C25="klubová",VLOOKUP(F25,Body!$E$2:$F$9,2,),(IF(C25="speciální",VLOOKUP(F25,Body!$E$2:$F$9,2,),(IF(C25="evropská",VLOOKUP(F25,Body!$G$2:$H$9,2,),(IF(C25="světová",VLOOKUP(F25,Body!$I$2:$J$9,2,),0)))))))))))))))</f>
        <v>0</v>
      </c>
      <c r="J25" s="28" t="n">
        <f aca="false">SUM((IF((C25="národní")*(F25="V1")*(G25="BOV"),5,(IF(((C25="mezinárodní")+(C25="klubová")+(C25="speciální"))*(F25="V1")*(G25="BOV"),6,(IF((C25="evropská")*(F25="V1")*(G25="BOV"),30,(IF((C25="světová")*(F25="V1")*(G25="BOV"),35,0)))))))),(IF((C25="národní")*(F25="V1"),VLOOKUP(H25,Body!$C$7:$D$9,2,),(IF(((C25="mezinárodní")+(C25="klubová")+(C25="speciální"))*(F25="V1"),VLOOKUP(H25,Body!$E$7:$F$9,2,),(IF((C25="evropská")*(F25="V1"),VLOOKUP(H25,Body!$G$7:$H$9,2,),(IF((C25="světová")*(F25="V1"),VLOOKUP(H25,Body!$I$7:$J$9,2,),0)))))))))</f>
        <v>0</v>
      </c>
      <c r="K25" s="28" t="n">
        <f aca="false">SUM(I25,J25)</f>
        <v>0</v>
      </c>
      <c r="L25" s="5"/>
    </row>
    <row r="26" customFormat="false" ht="15.6" hidden="false" customHeight="true" outlineLevel="0" collapsed="false">
      <c r="A26" s="5"/>
      <c r="B26" s="25"/>
      <c r="C26" s="25" t="s">
        <v>11</v>
      </c>
      <c r="D26" s="26"/>
      <c r="E26" s="27" t="s">
        <v>37</v>
      </c>
      <c r="F26" s="25" t="s">
        <v>11</v>
      </c>
      <c r="G26" s="25" t="s">
        <v>11</v>
      </c>
      <c r="H26" s="25" t="s">
        <v>11</v>
      </c>
      <c r="I26" s="28" t="n">
        <f aca="false">IF(C26="oblastní",VLOOKUP(F26,Body!$A$2:$B$9,2,),(IF(C26="krajská",VLOOKUP(F26,Body!$A$2:$B$9,2,),(IF(C26="národní",VLOOKUP(F26,Body!$C$2:$D$9,2,),(IF(C26="mezinárodní",VLOOKUP(F26,Body!$E$2:$F$9,2,),(IF(C26="klubová",VLOOKUP(F26,Body!$E$2:$F$9,2,),(IF(C26="speciální",VLOOKUP(F26,Body!$E$2:$F$9,2,),(IF(C26="evropská",VLOOKUP(F26,Body!$G$2:$H$9,2,),(IF(C26="světová",VLOOKUP(F26,Body!$I$2:$J$9,2,),0)))))))))))))))</f>
        <v>0</v>
      </c>
      <c r="J26" s="28" t="n">
        <f aca="false">SUM((IF((C26="národní")*(F26="V1")*(G26="BOV"),5,(IF(((C26="mezinárodní")+(C26="klubová")+(C26="speciální"))*(F26="V1")*(G26="BOV"),6,(IF((C26="evropská")*(F26="V1")*(G26="BOV"),30,(IF((C26="světová")*(F26="V1")*(G26="BOV"),35,0)))))))),(IF((C26="národní")*(F26="V1"),VLOOKUP(H26,Body!$C$7:$D$9,2,),(IF(((C26="mezinárodní")+(C26="klubová")+(C26="speciální"))*(F26="V1"),VLOOKUP(H26,Body!$E$7:$F$9,2,),(IF((C26="evropská")*(F26="V1"),VLOOKUP(H26,Body!$G$7:$H$9,2,),(IF((C26="světová")*(F26="V1"),VLOOKUP(H26,Body!$I$7:$J$9,2,),0)))))))))</f>
        <v>0</v>
      </c>
      <c r="K26" s="28" t="n">
        <f aca="false">SUM(I26,J26)</f>
        <v>0</v>
      </c>
      <c r="L26" s="5"/>
    </row>
    <row r="27" customFormat="false" ht="15.6" hidden="false" customHeight="true" outlineLevel="0" collapsed="false">
      <c r="A27" s="5"/>
      <c r="B27" s="29" t="s">
        <v>38</v>
      </c>
      <c r="C27" s="30"/>
      <c r="D27" s="30"/>
      <c r="E27" s="30"/>
      <c r="F27" s="30"/>
      <c r="G27" s="30"/>
      <c r="H27" s="30"/>
      <c r="I27" s="31"/>
      <c r="J27" s="32"/>
      <c r="K27" s="33" t="n">
        <f aca="false">SUM(K$12:K$26)</f>
        <v>0</v>
      </c>
      <c r="L27" s="5"/>
    </row>
    <row r="28" customFormat="false" ht="15.6" hidden="false" customHeight="true" outlineLevel="0" collapsed="false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customFormat="false" ht="15.6" hidden="false" customHeight="true" outlineLevel="0" collapsed="false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</sheetData>
  <mergeCells count="7">
    <mergeCell ref="A1:L1"/>
    <mergeCell ref="D2:E2"/>
    <mergeCell ref="C4:D4"/>
    <mergeCell ref="C6:D6"/>
    <mergeCell ref="C7:D7"/>
    <mergeCell ref="C8:D8"/>
    <mergeCell ref="C9:D9"/>
  </mergeCells>
  <conditionalFormatting sqref="F12:H26">
    <cfRule type="cellIs" priority="2" operator="equal" aboveAverage="0" equalAverage="0" bottom="0" percent="0" rank="0" text="" dxfId="0">
      <formula>"nevybráno"</formula>
    </cfRule>
    <cfRule type="cellIs" priority="3" operator="notEqual" aboveAverage="0" equalAverage="0" bottom="0" percent="0" rank="0" text="" dxfId="1">
      <formula>"nevybráno"</formula>
    </cfRule>
  </conditionalFormatting>
  <conditionalFormatting sqref="C5">
    <cfRule type="cellIs" priority="4" operator="equal" aboveAverage="0" equalAverage="0" bottom="0" percent="0" rank="0" text="" dxfId="2">
      <formula>"nevybráno"</formula>
    </cfRule>
    <cfRule type="cellIs" priority="5" operator="notEqual" aboveAverage="0" equalAverage="0" bottom="0" percent="0" rank="0" text="" dxfId="3">
      <formula>"nevybráno"</formula>
    </cfRule>
  </conditionalFormatting>
  <conditionalFormatting sqref="C12:C26">
    <cfRule type="cellIs" priority="6" operator="equal" aboveAverage="0" equalAverage="0" bottom="0" percent="0" rank="0" text="" dxfId="4">
      <formula>"nevybráno"</formula>
    </cfRule>
    <cfRule type="cellIs" priority="7" operator="notEqual" aboveAverage="0" equalAverage="0" bottom="0" percent="0" rank="0" text="" dxfId="5">
      <formula>"nevybráno"</formula>
    </cfRule>
  </conditionalFormatting>
  <dataValidations count="6">
    <dataValidation allowBlank="true" errorStyle="stop" operator="equal" showDropDown="false" showErrorMessage="true" showInputMessage="false" sqref="C5" type="list">
      <formula1>Tabulka!$F$4:$F$7</formula1>
      <formula2>0</formula2>
    </dataValidation>
    <dataValidation allowBlank="false" errorStyle="stop" operator="equal" showDropDown="false" showErrorMessage="true" showInputMessage="false" sqref="C12:C26" type="list">
      <formula1>Tabulka!$L$2:$L$10</formula1>
      <formula2>0</formula2>
    </dataValidation>
    <dataValidation allowBlank="true" errorStyle="stop" operator="equal" showDropDown="false" showErrorMessage="true" showInputMessage="false" sqref="E12:E21 D20 E22:E26" type="none">
      <formula1>0</formula1>
      <formula2>0</formula2>
    </dataValidation>
    <dataValidation allowBlank="true" errorStyle="stop" operator="equal" showDropDown="false" showErrorMessage="true" showInputMessage="false" sqref="F12:F26" type="list">
      <formula1>Tabulka!$E$4:$E$8</formula1>
      <formula2>0</formula2>
    </dataValidation>
    <dataValidation allowBlank="true" errorStyle="stop" operator="equal" showDropDown="false" showErrorMessage="true" showInputMessage="false" sqref="G12:G26" type="list">
      <formula1>Tabulka!$G$4:$G$5</formula1>
      <formula2>0</formula2>
    </dataValidation>
    <dataValidation allowBlank="true" errorStyle="stop" operator="equal" showDropDown="false" showErrorMessage="true" showInputMessage="false" sqref="H12:H26" type="list">
      <formula1>Tabulka!$H$4:$H$6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3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I10" activeCellId="0" sqref="I10"/>
    </sheetView>
  </sheetViews>
  <sheetFormatPr defaultColWidth="11.53515625" defaultRowHeight="13.8" zeroHeight="false" outlineLevelRow="0" outlineLevelCol="0"/>
  <cols>
    <col collapsed="false" customWidth="false" hidden="false" outlineLevel="0" max="9" min="1" style="34" width="11.53"/>
    <col collapsed="false" customWidth="true" hidden="false" outlineLevel="0" max="10" min="10" style="34" width="12.51"/>
  </cols>
  <sheetData>
    <row r="1" customFormat="false" ht="35.05" hidden="false" customHeight="false" outlineLevel="0" collapsed="false">
      <c r="A1" s="35" t="s">
        <v>39</v>
      </c>
      <c r="B1" s="35" t="s">
        <v>40</v>
      </c>
      <c r="C1" s="35" t="s">
        <v>39</v>
      </c>
      <c r="D1" s="35" t="s">
        <v>9</v>
      </c>
      <c r="E1" s="35" t="s">
        <v>39</v>
      </c>
      <c r="F1" s="35" t="s">
        <v>41</v>
      </c>
      <c r="G1" s="35" t="s">
        <v>39</v>
      </c>
      <c r="H1" s="35" t="s">
        <v>24</v>
      </c>
      <c r="I1" s="35" t="s">
        <v>39</v>
      </c>
      <c r="J1" s="35" t="s">
        <v>26</v>
      </c>
    </row>
    <row r="2" customFormat="false" ht="13.8" hidden="false" customHeight="false" outlineLevel="0" collapsed="false">
      <c r="A2" s="36" t="s">
        <v>21</v>
      </c>
      <c r="B2" s="36" t="n">
        <v>0</v>
      </c>
      <c r="C2" s="36" t="s">
        <v>21</v>
      </c>
      <c r="D2" s="36" t="n">
        <v>1</v>
      </c>
      <c r="E2" s="36" t="s">
        <v>21</v>
      </c>
      <c r="F2" s="36" t="n">
        <v>2</v>
      </c>
      <c r="G2" s="36" t="s">
        <v>21</v>
      </c>
      <c r="H2" s="36" t="n">
        <v>5</v>
      </c>
      <c r="I2" s="36" t="s">
        <v>21</v>
      </c>
      <c r="J2" s="36" t="n">
        <v>7</v>
      </c>
    </row>
    <row r="3" customFormat="false" ht="13.8" hidden="false" customHeight="false" outlineLevel="0" collapsed="false">
      <c r="A3" s="36" t="s">
        <v>17</v>
      </c>
      <c r="B3" s="36" t="n">
        <v>0</v>
      </c>
      <c r="C3" s="36" t="s">
        <v>17</v>
      </c>
      <c r="D3" s="36" t="n">
        <v>2</v>
      </c>
      <c r="E3" s="36" t="s">
        <v>17</v>
      </c>
      <c r="F3" s="36" t="n">
        <v>3</v>
      </c>
      <c r="G3" s="36" t="s">
        <v>17</v>
      </c>
      <c r="H3" s="36" t="n">
        <v>8</v>
      </c>
      <c r="I3" s="36" t="s">
        <v>17</v>
      </c>
      <c r="J3" s="36" t="n">
        <v>10</v>
      </c>
    </row>
    <row r="4" customFormat="false" ht="13.8" hidden="false" customHeight="false" outlineLevel="0" collapsed="false">
      <c r="A4" s="36" t="s">
        <v>12</v>
      </c>
      <c r="B4" s="36" t="n">
        <v>1</v>
      </c>
      <c r="C4" s="36" t="s">
        <v>12</v>
      </c>
      <c r="D4" s="36" t="n">
        <v>3</v>
      </c>
      <c r="E4" s="36" t="s">
        <v>12</v>
      </c>
      <c r="F4" s="36" t="n">
        <v>4</v>
      </c>
      <c r="G4" s="36" t="s">
        <v>12</v>
      </c>
      <c r="H4" s="36" t="n">
        <v>11</v>
      </c>
      <c r="I4" s="36" t="s">
        <v>12</v>
      </c>
      <c r="J4" s="36" t="n">
        <v>13</v>
      </c>
    </row>
    <row r="5" customFormat="false" ht="13.8" hidden="false" customHeight="false" outlineLevel="0" collapsed="false">
      <c r="A5" s="36" t="s">
        <v>5</v>
      </c>
      <c r="B5" s="36" t="n">
        <v>2</v>
      </c>
      <c r="C5" s="36" t="s">
        <v>5</v>
      </c>
      <c r="D5" s="36" t="n">
        <v>4</v>
      </c>
      <c r="E5" s="36" t="s">
        <v>5</v>
      </c>
      <c r="F5" s="36" t="n">
        <v>5</v>
      </c>
      <c r="G5" s="36" t="s">
        <v>5</v>
      </c>
      <c r="H5" s="36" t="n">
        <v>14</v>
      </c>
      <c r="I5" s="36" t="s">
        <v>5</v>
      </c>
      <c r="J5" s="36" t="n">
        <v>16</v>
      </c>
    </row>
    <row r="6" customFormat="false" ht="13.8" hidden="false" customHeight="false" outlineLevel="0" collapsed="false">
      <c r="A6" s="36" t="s">
        <v>7</v>
      </c>
      <c r="B6" s="36" t="n">
        <v>0</v>
      </c>
      <c r="C6" s="36" t="s">
        <v>7</v>
      </c>
      <c r="D6" s="36" t="n">
        <v>5</v>
      </c>
      <c r="E6" s="36" t="s">
        <v>7</v>
      </c>
      <c r="F6" s="36" t="n">
        <v>6</v>
      </c>
      <c r="G6" s="36" t="s">
        <v>7</v>
      </c>
      <c r="H6" s="36" t="n">
        <v>30</v>
      </c>
      <c r="I6" s="36" t="s">
        <v>7</v>
      </c>
      <c r="J6" s="36" t="n">
        <v>35</v>
      </c>
    </row>
    <row r="7" customFormat="false" ht="13.8" hidden="false" customHeight="false" outlineLevel="0" collapsed="false">
      <c r="A7" s="36" t="s">
        <v>8</v>
      </c>
      <c r="B7" s="36" t="n">
        <v>0</v>
      </c>
      <c r="C7" s="36" t="s">
        <v>8</v>
      </c>
      <c r="D7" s="36" t="n">
        <v>8</v>
      </c>
      <c r="E7" s="36" t="s">
        <v>8</v>
      </c>
      <c r="F7" s="36" t="n">
        <v>12</v>
      </c>
      <c r="G7" s="36" t="s">
        <v>8</v>
      </c>
      <c r="H7" s="36" t="n">
        <v>50</v>
      </c>
      <c r="I7" s="36" t="s">
        <v>8</v>
      </c>
      <c r="J7" s="36" t="n">
        <v>60</v>
      </c>
    </row>
    <row r="8" customFormat="false" ht="13.8" hidden="false" customHeight="false" outlineLevel="0" collapsed="false">
      <c r="A8" s="36" t="s">
        <v>14</v>
      </c>
      <c r="B8" s="36" t="n">
        <v>0</v>
      </c>
      <c r="C8" s="36" t="s">
        <v>14</v>
      </c>
      <c r="D8" s="36" t="n">
        <v>10</v>
      </c>
      <c r="E8" s="36" t="s">
        <v>14</v>
      </c>
      <c r="F8" s="36" t="n">
        <v>15</v>
      </c>
      <c r="G8" s="36" t="s">
        <v>14</v>
      </c>
      <c r="H8" s="36" t="n">
        <v>55</v>
      </c>
      <c r="I8" s="36" t="s">
        <v>14</v>
      </c>
      <c r="J8" s="36" t="n">
        <v>65</v>
      </c>
    </row>
    <row r="9" customFormat="false" ht="13.8" hidden="false" customHeight="false" outlineLevel="0" collapsed="false">
      <c r="A9" s="34" t="s">
        <v>11</v>
      </c>
      <c r="B9" s="34" t="n">
        <v>0</v>
      </c>
      <c r="C9" s="34" t="s">
        <v>11</v>
      </c>
      <c r="D9" s="34" t="n">
        <v>0</v>
      </c>
      <c r="E9" s="34" t="s">
        <v>11</v>
      </c>
      <c r="F9" s="34" t="n">
        <v>0</v>
      </c>
      <c r="G9" s="34" t="s">
        <v>11</v>
      </c>
      <c r="H9" s="34" t="n">
        <v>0</v>
      </c>
      <c r="I9" s="34" t="s">
        <v>11</v>
      </c>
      <c r="J9" s="34" t="n">
        <v>0</v>
      </c>
    </row>
    <row r="13" customFormat="false" ht="13.8" hidden="false" customHeight="false" outlineLevel="0" collapsed="false">
      <c r="O13" s="37"/>
    </row>
  </sheetData>
  <sheetProtection sheet="true" objects="true" scenarios="true" selectLockedCell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&amp;C&amp;"Arial,obyčejné"&amp;10&amp;Kffffff&amp;A</oddHeader>
    <oddFooter>&amp;C&amp;"Arial,obyčejné"&amp;10&amp;KffffffStránka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3342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2018-01-05T13:41:33Z</dcterms:created>
  <dc:creator>Brola-EKONOM</dc:creator>
  <dc:description/>
  <dc:language>cs-CZ</dc:language>
  <cp:lastModifiedBy>Karel</cp:lastModifiedBy>
  <dcterms:modified xsi:type="dcterms:W3CDTF">2023-11-15T16:27:53Z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